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"/>
    </mc:Choice>
  </mc:AlternateContent>
  <xr:revisionPtr revIDLastSave="0" documentId="8_{96420269-ACFB-466C-8308-785CD223B0D0}" xr6:coauthVersionLast="45" xr6:coauthVersionMax="45" xr10:uidLastSave="{00000000-0000-0000-0000-000000000000}"/>
  <bookViews>
    <workbookView xWindow="-108" yWindow="-108" windowWidth="19416" windowHeight="10440" xr2:uid="{0D1D9AC5-60C5-4ADB-B913-D5B49E20CB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B41" i="1"/>
  <c r="D41" i="1" s="1"/>
  <c r="D40" i="1"/>
  <c r="D39" i="1"/>
  <c r="D38" i="1"/>
  <c r="D37" i="1"/>
  <c r="D33" i="1"/>
  <c r="C33" i="1"/>
  <c r="B33" i="1"/>
  <c r="D32" i="1"/>
  <c r="D31" i="1"/>
  <c r="D30" i="1"/>
  <c r="D29" i="1"/>
  <c r="D16" i="1"/>
  <c r="C16" i="1"/>
  <c r="B16" i="1"/>
  <c r="D15" i="1"/>
  <c r="E13" i="1"/>
  <c r="E16" i="1" s="1"/>
  <c r="D7" i="1"/>
  <c r="C7" i="1"/>
  <c r="B7" i="1"/>
  <c r="E4" i="1"/>
  <c r="E7" i="1" s="1"/>
</calcChain>
</file>

<file path=xl/sharedStrings.xml><?xml version="1.0" encoding="utf-8"?>
<sst xmlns="http://schemas.openxmlformats.org/spreadsheetml/2006/main" count="49" uniqueCount="30">
  <si>
    <t>Appeals</t>
  </si>
  <si>
    <t>2017-2018</t>
  </si>
  <si>
    <t>2018-2019</t>
  </si>
  <si>
    <t>2019-2020</t>
  </si>
  <si>
    <t>2020-2021</t>
  </si>
  <si>
    <t>Q1</t>
  </si>
  <si>
    <t>Q2</t>
  </si>
  <si>
    <t>Q3</t>
  </si>
  <si>
    <t>Q4</t>
  </si>
  <si>
    <t>Total</t>
  </si>
  <si>
    <t>Decisions</t>
  </si>
  <si>
    <t>Caseload</t>
  </si>
  <si>
    <t>Eastern / Est Ontario</t>
  </si>
  <si>
    <t>GTA / GRC</t>
  </si>
  <si>
    <t>Central / Centre Ontario</t>
  </si>
  <si>
    <t>South West / Sud-Ouest Ontario</t>
  </si>
  <si>
    <t>Northern / Nord Ontario</t>
  </si>
  <si>
    <t>Properties/ bien immeubles</t>
  </si>
  <si>
    <t>à l'intérieur de 40 semaines</t>
  </si>
  <si>
    <t>au délà de 40 semaines</t>
  </si>
  <si>
    <t>Summary Decisions within 40 weeks</t>
  </si>
  <si>
    <t>Within 40</t>
  </si>
  <si>
    <t>Outside 40</t>
  </si>
  <si>
    <t>% within 40</t>
  </si>
  <si>
    <t>a l'intérieur de 135 semaines</t>
  </si>
  <si>
    <t>au délà de 135 semaines</t>
  </si>
  <si>
    <t>General Decisions within 135 Weeks</t>
  </si>
  <si>
    <t>Within 135</t>
  </si>
  <si>
    <t>Outside 135</t>
  </si>
  <si>
    <t>% within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</si>
</sst>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185B-73E3-4C5C-BDCD-715FBEF789B3}">
  <dimension ref="A1:E41"/>
  <sheetViews>
    <sheetView tabSelected="1" workbookViewId="0">
      <selection activeCell="E32" sqref="E32"/>
    </sheetView>
  </sheetViews>
  <sheetFormatPr defaultRowHeight="14.4" x14ac:dyDescent="0.3"/>
  <cols>
    <col min="1" max="1" width="19.6640625" customWidth="1"/>
  </cols>
  <sheetData>
    <row r="1" spans="1:5" x14ac:dyDescent="0.3">
      <c r="A1" t="s">
        <v>0</v>
      </c>
    </row>
    <row r="2" spans="1:5" x14ac:dyDescent="0.3">
      <c r="B2" t="s">
        <v>1</v>
      </c>
      <c r="C2" t="s">
        <v>2</v>
      </c>
      <c r="D2" t="s">
        <v>3</v>
      </c>
      <c r="E2" t="s">
        <v>4</v>
      </c>
    </row>
    <row r="3" spans="1:5" x14ac:dyDescent="0.3">
      <c r="A3" t="s">
        <v>5</v>
      </c>
      <c r="B3">
        <v>7980</v>
      </c>
      <c r="C3">
        <v>28409</v>
      </c>
      <c r="D3">
        <v>25126</v>
      </c>
      <c r="E3">
        <v>17368</v>
      </c>
    </row>
    <row r="4" spans="1:5" x14ac:dyDescent="0.3">
      <c r="A4" t="s">
        <v>6</v>
      </c>
      <c r="B4">
        <v>3167</v>
      </c>
      <c r="C4">
        <v>1968</v>
      </c>
      <c r="D4">
        <v>1004</v>
      </c>
      <c r="E4">
        <f>619+256</f>
        <v>875</v>
      </c>
    </row>
    <row r="5" spans="1:5" x14ac:dyDescent="0.3">
      <c r="A5" t="s">
        <v>7</v>
      </c>
      <c r="B5">
        <v>4377</v>
      </c>
      <c r="C5">
        <v>1993</v>
      </c>
      <c r="D5">
        <v>1958</v>
      </c>
      <c r="E5">
        <v>1639</v>
      </c>
    </row>
    <row r="6" spans="1:5" x14ac:dyDescent="0.3">
      <c r="A6" t="s">
        <v>8</v>
      </c>
      <c r="B6">
        <v>1785</v>
      </c>
      <c r="C6">
        <v>1177</v>
      </c>
      <c r="D6">
        <v>963</v>
      </c>
    </row>
    <row r="7" spans="1:5" x14ac:dyDescent="0.3">
      <c r="A7" t="s">
        <v>9</v>
      </c>
      <c r="B7">
        <f>SUM(B3:B6)</f>
        <v>17309</v>
      </c>
      <c r="C7">
        <f>SUM(C3:C6)</f>
        <v>33547</v>
      </c>
      <c r="D7">
        <f>SUM(D3:D6)</f>
        <v>29051</v>
      </c>
      <c r="E7">
        <f>SUM(E3:E6)</f>
        <v>19882</v>
      </c>
    </row>
    <row r="10" spans="1:5" x14ac:dyDescent="0.3">
      <c r="A10" t="s">
        <v>10</v>
      </c>
    </row>
    <row r="11" spans="1:5" x14ac:dyDescent="0.3">
      <c r="B11" t="s">
        <v>1</v>
      </c>
      <c r="C11" t="s">
        <v>2</v>
      </c>
      <c r="D11" t="s">
        <v>3</v>
      </c>
      <c r="E11" t="s">
        <v>4</v>
      </c>
    </row>
    <row r="12" spans="1:5" x14ac:dyDescent="0.3">
      <c r="A12" t="s">
        <v>5</v>
      </c>
      <c r="B12">
        <v>8379</v>
      </c>
      <c r="C12">
        <v>4924</v>
      </c>
      <c r="D12">
        <v>8556</v>
      </c>
      <c r="E12">
        <v>9367</v>
      </c>
    </row>
    <row r="13" spans="1:5" x14ac:dyDescent="0.3">
      <c r="A13" t="s">
        <v>6</v>
      </c>
      <c r="B13">
        <v>5598</v>
      </c>
      <c r="C13">
        <v>4556</v>
      </c>
      <c r="D13">
        <v>9984</v>
      </c>
      <c r="E13">
        <f>2363+4905</f>
        <v>7268</v>
      </c>
    </row>
    <row r="14" spans="1:5" x14ac:dyDescent="0.3">
      <c r="A14" t="s">
        <v>7</v>
      </c>
      <c r="B14">
        <v>4624</v>
      </c>
      <c r="C14">
        <v>5055</v>
      </c>
      <c r="D14">
        <v>9417</v>
      </c>
      <c r="E14">
        <v>9699</v>
      </c>
    </row>
    <row r="15" spans="1:5" x14ac:dyDescent="0.3">
      <c r="A15" t="s">
        <v>8</v>
      </c>
      <c r="B15">
        <v>4236</v>
      </c>
      <c r="C15">
        <v>5360</v>
      </c>
      <c r="D15">
        <f>3739+2839+2162</f>
        <v>8740</v>
      </c>
    </row>
    <row r="16" spans="1:5" x14ac:dyDescent="0.3">
      <c r="A16" t="s">
        <v>9</v>
      </c>
      <c r="B16">
        <f>SUM(B12:B15)</f>
        <v>22837</v>
      </c>
      <c r="C16">
        <f>SUM(C12:C15)</f>
        <v>19895</v>
      </c>
      <c r="D16">
        <f>SUM(D12:D15)</f>
        <v>36697</v>
      </c>
      <c r="E16">
        <f>SUM(E12:E15)</f>
        <v>26334</v>
      </c>
    </row>
    <row r="19" spans="1:4" x14ac:dyDescent="0.3">
      <c r="B19" t="s">
        <v>11</v>
      </c>
    </row>
    <row r="20" spans="1:4" x14ac:dyDescent="0.3">
      <c r="A20" t="s">
        <v>12</v>
      </c>
      <c r="B20">
        <v>7410</v>
      </c>
    </row>
    <row r="21" spans="1:4" x14ac:dyDescent="0.3">
      <c r="A21" t="s">
        <v>13</v>
      </c>
      <c r="B21">
        <v>27337</v>
      </c>
    </row>
    <row r="22" spans="1:4" x14ac:dyDescent="0.3">
      <c r="A22" t="s">
        <v>14</v>
      </c>
      <c r="B22">
        <v>4792</v>
      </c>
    </row>
    <row r="23" spans="1:4" x14ac:dyDescent="0.3">
      <c r="A23" t="s">
        <v>15</v>
      </c>
      <c r="B23">
        <v>6974</v>
      </c>
    </row>
    <row r="24" spans="1:4" x14ac:dyDescent="0.3">
      <c r="A24" t="s">
        <v>16</v>
      </c>
      <c r="B24">
        <v>2031</v>
      </c>
    </row>
    <row r="25" spans="1:4" x14ac:dyDescent="0.3">
      <c r="A25" t="s">
        <v>17</v>
      </c>
      <c r="B25">
        <v>12185</v>
      </c>
    </row>
    <row r="27" spans="1:4" x14ac:dyDescent="0.3">
      <c r="B27" t="s">
        <v>18</v>
      </c>
      <c r="C27" t="s">
        <v>19</v>
      </c>
    </row>
    <row r="28" spans="1:4" x14ac:dyDescent="0.3">
      <c r="A28" t="s">
        <v>20</v>
      </c>
      <c r="B28" t="s">
        <v>21</v>
      </c>
      <c r="C28" t="s">
        <v>22</v>
      </c>
      <c r="D28" t="s">
        <v>23</v>
      </c>
    </row>
    <row r="29" spans="1:4" x14ac:dyDescent="0.3">
      <c r="A29" t="s">
        <v>5</v>
      </c>
      <c r="B29">
        <v>96</v>
      </c>
      <c r="C29">
        <v>6</v>
      </c>
      <c r="D29" s="1">
        <f>B29/(B29+C29)</f>
        <v>0.94117647058823528</v>
      </c>
    </row>
    <row r="30" spans="1:4" x14ac:dyDescent="0.3">
      <c r="A30" t="s">
        <v>6</v>
      </c>
      <c r="B30">
        <v>176</v>
      </c>
      <c r="C30">
        <v>15</v>
      </c>
      <c r="D30" s="1">
        <f>B30/(B30+C30)</f>
        <v>0.92146596858638741</v>
      </c>
    </row>
    <row r="31" spans="1:4" x14ac:dyDescent="0.3">
      <c r="A31" t="s">
        <v>7</v>
      </c>
      <c r="B31">
        <v>429</v>
      </c>
      <c r="C31">
        <v>43</v>
      </c>
      <c r="D31" s="1">
        <f>B31/(B31+C31)</f>
        <v>0.90889830508474578</v>
      </c>
    </row>
    <row r="32" spans="1:4" x14ac:dyDescent="0.3">
      <c r="A32" t="s">
        <v>8</v>
      </c>
      <c r="D32" s="1" t="e">
        <f>B32/(B32+C32)</f>
        <v>#DIV/0!</v>
      </c>
    </row>
    <row r="33" spans="1:4" x14ac:dyDescent="0.3">
      <c r="A33" t="s">
        <v>9</v>
      </c>
      <c r="B33">
        <f>SUM(B29:B32)</f>
        <v>701</v>
      </c>
      <c r="C33">
        <f>SUM(C29:C32)</f>
        <v>64</v>
      </c>
      <c r="D33" s="1">
        <f>B33/(B33+C33)</f>
        <v>0.91633986928104572</v>
      </c>
    </row>
    <row r="35" spans="1:4" x14ac:dyDescent="0.3">
      <c r="B35" t="s">
        <v>24</v>
      </c>
      <c r="C35" t="s">
        <v>25</v>
      </c>
    </row>
    <row r="36" spans="1:4" x14ac:dyDescent="0.3">
      <c r="A36" t="s">
        <v>26</v>
      </c>
      <c r="B36" t="s">
        <v>27</v>
      </c>
      <c r="C36" t="s">
        <v>28</v>
      </c>
      <c r="D36" t="s">
        <v>29</v>
      </c>
    </row>
    <row r="37" spans="1:4" x14ac:dyDescent="0.3">
      <c r="A37" t="s">
        <v>5</v>
      </c>
      <c r="B37">
        <v>7998</v>
      </c>
      <c r="C37">
        <v>7</v>
      </c>
      <c r="D37" s="1">
        <f>B37/(B37+C37)</f>
        <v>0.99912554653341656</v>
      </c>
    </row>
    <row r="38" spans="1:4" x14ac:dyDescent="0.3">
      <c r="A38" t="s">
        <v>6</v>
      </c>
      <c r="B38">
        <v>8999</v>
      </c>
      <c r="C38">
        <v>58</v>
      </c>
      <c r="D38" s="1">
        <f>B38/(B38+C38)</f>
        <v>0.99359611350336752</v>
      </c>
    </row>
    <row r="39" spans="1:4" x14ac:dyDescent="0.3">
      <c r="A39" t="s">
        <v>7</v>
      </c>
      <c r="B39">
        <v>8132</v>
      </c>
      <c r="C39">
        <v>366</v>
      </c>
      <c r="D39" s="1">
        <f>B39/(B39+C39)</f>
        <v>0.95693104259825845</v>
      </c>
    </row>
    <row r="40" spans="1:4" x14ac:dyDescent="0.3">
      <c r="A40" t="s">
        <v>8</v>
      </c>
      <c r="D40" s="1" t="e">
        <f>B40/(B40+C40)</f>
        <v>#DIV/0!</v>
      </c>
    </row>
    <row r="41" spans="1:4" x14ac:dyDescent="0.3">
      <c r="A41" t="s">
        <v>9</v>
      </c>
      <c r="B41">
        <f>SUM(B37:B40)</f>
        <v>25129</v>
      </c>
      <c r="C41">
        <f>SUM(C37:C40)</f>
        <v>431</v>
      </c>
      <c r="D41" s="1">
        <f>B41/(B41+C41)</f>
        <v>0.98313771517996873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Kappel, Alex (MAG)</cp:lastModifiedBy>
  <dcterms:created xsi:type="dcterms:W3CDTF">2021-03-08T16:10:55Z</dcterms:created>
  <dcterms:modified xsi:type="dcterms:W3CDTF">2021-03-08T16:12:26Z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Alex.Kappel@ontario.ca</vt:lpwstr>
  </property>
  <property fmtid="{D5CDD505-2E9C-101B-9397-08002B2CF9AE}" pid="5" name="MSIP_Label_034a106e-6316-442c-ad35-738afd673d2b_SetDate">
    <vt:lpwstr>2021-03-08T16:11:28.5447825Z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d5d688c2-a094-4253-958a-6ece972c16cf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